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LPTB00291IPC013 Betco WM20 v2 7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J4" i="1"/>
  <c r="J5"/>
  <c r="J6"/>
  <c r="J7"/>
  <c r="J8"/>
  <c r="J9"/>
  <c r="J10"/>
  <c r="J11"/>
  <c r="J12"/>
  <c r="J3"/>
  <c r="I4"/>
  <c r="I5"/>
  <c r="I6"/>
  <c r="I7"/>
  <c r="I8"/>
  <c r="I9"/>
  <c r="I10"/>
  <c r="I11"/>
  <c r="I12"/>
  <c r="I3"/>
  <c r="K4"/>
  <c r="K5"/>
  <c r="K6"/>
  <c r="K7"/>
  <c r="K8"/>
  <c r="K9"/>
  <c r="K10"/>
  <c r="K11"/>
  <c r="K12"/>
  <c r="K3"/>
</calcChain>
</file>

<file path=xl/sharedStrings.xml><?xml version="1.0" encoding="utf-8"?>
<sst xmlns="http://schemas.openxmlformats.org/spreadsheetml/2006/main" count="81" uniqueCount="48">
  <si>
    <t>Qty</t>
  </si>
  <si>
    <t>From</t>
  </si>
  <si>
    <t>MECB00728</t>
  </si>
  <si>
    <t>WIRING</t>
  </si>
  <si>
    <t>FUSIBILE</t>
  </si>
  <si>
    <t>10/2002</t>
  </si>
  <si>
    <t>VTVT00800</t>
  </si>
  <si>
    <t>SCREW</t>
  </si>
  <si>
    <t>TC 4X12 ZN</t>
  </si>
  <si>
    <t>MEVR42990</t>
  </si>
  <si>
    <t>FUSE</t>
  </si>
  <si>
    <t>60A NST.</t>
  </si>
  <si>
    <t>MEVR01332</t>
  </si>
  <si>
    <t>FUSE-HOLDER</t>
  </si>
  <si>
    <t>MECB00727</t>
  </si>
  <si>
    <t>PRINCIPALE</t>
  </si>
  <si>
    <t>MECB00726</t>
  </si>
  <si>
    <t>BATTERIE</t>
  </si>
  <si>
    <t>MEVR34820</t>
  </si>
  <si>
    <t>B 450 BT</t>
  </si>
  <si>
    <t>BAAC00070</t>
  </si>
  <si>
    <t>BATTERY            TUBOL.12V 118</t>
  </si>
  <si>
    <t>VTVT00633</t>
  </si>
  <si>
    <t>PMVR00881</t>
  </si>
  <si>
    <t>PLATE</t>
  </si>
  <si>
    <t xml:space="preserve"> </t>
  </si>
  <si>
    <t>WIRING FUSIBILE</t>
  </si>
  <si>
    <t>E88004</t>
  </si>
  <si>
    <t>Screw, Machine M4 x 12 Watchman 20/24</t>
  </si>
  <si>
    <t>E87883</t>
  </si>
  <si>
    <t>60 AMP Fuse for WS20/24</t>
  </si>
  <si>
    <t>E86373</t>
  </si>
  <si>
    <t>master fuse carrier  WS20/24</t>
  </si>
  <si>
    <t>E86370</t>
  </si>
  <si>
    <t>wiring harness WS24</t>
  </si>
  <si>
    <t>E87846</t>
  </si>
  <si>
    <t>Battery Cable Harness w/50A Red Connector</t>
  </si>
  <si>
    <t>E86433</t>
  </si>
  <si>
    <t>Cable, 6 AWG, Black, 17" L, 1R &amp; 1L Bat Term</t>
  </si>
  <si>
    <t>E86597</t>
  </si>
  <si>
    <t xml:space="preserve">PLATE </t>
  </si>
  <si>
    <t>ITEM</t>
  </si>
  <si>
    <t>SKU</t>
  </si>
  <si>
    <t>Description</t>
  </si>
  <si>
    <t>QTY</t>
  </si>
  <si>
    <t>FROM</t>
  </si>
  <si>
    <t xml:space="preserve"> BATTERY          </t>
  </si>
  <si>
    <t>E11767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</si>
</sst>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sz val="10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0" fontId="2" fillId="0" borderId="0" xfId="0" applyNumberFormat="1" applyFont="1" applyProtection="1">
      <protection locked="0"/>
    </xf>
    <xf numFmtId="0" fontId="4" fillId="0" borderId="0" xfId="0" applyFont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indent="7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indent="2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</sheetNames>
    <sheetDataSet>
      <sheetData sheetId="0">
        <row r="2">
          <cell r="G2" t="str">
            <v>E01197300</v>
          </cell>
        </row>
        <row r="17536">
          <cell r="J17536" t="str">
            <v xml:space="preserve">P1005                        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4"/>
  <sheetViews>
    <sheetView workbookViewId="0">
      <selection sqref="A1:K12"/>
    </sheetView>
  </sheetViews>
  <sheetFormatPr defaultRowHeight="12.75"/>
  <cols>
    <col min="2" max="2" width="7.140625" customWidth="1"/>
    <col min="3" max="3" width="10.140625" customWidth="1"/>
    <col min="4" max="4" width="12.42578125" customWidth="1"/>
    <col min="5" max="5" width="1" customWidth="1"/>
    <col min="6" max="6" width="21.28515625" customWidth="1"/>
    <col min="7" max="8" width="8.140625" customWidth="1"/>
    <col min="9" max="9" width="12" customWidth="1"/>
    <col min="10" max="10" width="37.42578125" customWidth="1"/>
    <col min="11" max="12" width="3.7109375" customWidth="1"/>
  </cols>
  <sheetData>
    <row r="2" spans="2:11">
      <c r="B2" s="1"/>
      <c r="D2" s="1"/>
      <c r="E2" s="1"/>
      <c r="G2" s="1" t="s">
        <v>0</v>
      </c>
      <c r="H2" s="1" t="s">
        <v>1</v>
      </c>
    </row>
    <row r="3" spans="2:11">
      <c r="B3" s="4">
        <v>1</v>
      </c>
      <c r="C3" s="2" t="s">
        <v>2</v>
      </c>
      <c r="D3" s="2" t="s">
        <v>3</v>
      </c>
      <c r="E3" s="2" t="s">
        <v>25</v>
      </c>
      <c r="F3" s="2" t="s">
        <v>4</v>
      </c>
      <c r="G3" s="3">
        <v>100</v>
      </c>
      <c r="H3" s="2" t="s">
        <v>5</v>
      </c>
      <c r="I3" s="5" t="str">
        <f>IF(ISNA(VLOOKUP(C3,'[1]Parts List Query'!$G$2:'[1]Parts List Query'!$J$17536,4,FALSE))=TRUE,(C3),(LEFT(VLOOKUP(C3,[1]!Table_Query_from_BetcoViews[[AlternateID]:[MainSKU]],4,FALSE),6)))</f>
        <v>MECB00728</v>
      </c>
      <c r="J3" s="5" t="str">
        <f>IFERROR(VLOOKUP(TRIM(C3),[1]!Table_Query_from_BetcoViews[[AlternateID]:[ItemDescr2]],5,FALSE),(CONCATENATE(D3,E3,F3)))</f>
        <v>WIRING FUSIBILE</v>
      </c>
      <c r="K3">
        <f>G3*0.01</f>
        <v>1</v>
      </c>
    </row>
    <row r="4" spans="2:11">
      <c r="B4" s="4">
        <v>2</v>
      </c>
      <c r="C4" s="2" t="s">
        <v>6</v>
      </c>
      <c r="D4" s="2" t="s">
        <v>7</v>
      </c>
      <c r="E4" s="2" t="s">
        <v>25</v>
      </c>
      <c r="F4" s="2" t="s">
        <v>8</v>
      </c>
      <c r="G4" s="3">
        <v>200</v>
      </c>
      <c r="H4" s="2" t="s">
        <v>5</v>
      </c>
      <c r="I4" s="5" t="str">
        <f>IF(ISNA(VLOOKUP(C4,'[1]Parts List Query'!$G$2:'[1]Parts List Query'!$J$17536,4,FALSE))=TRUE,(C4),(LEFT(VLOOKUP(C4,[1]!Table_Query_from_BetcoViews[[AlternateID]:[MainSKU]],4,FALSE),6)))</f>
        <v>E88004</v>
      </c>
      <c r="J4" s="5" t="str">
        <f>IFERROR(VLOOKUP(TRIM(C4),[1]!Table_Query_from_BetcoViews[[AlternateID]:[ItemDescr2]],5,FALSE),(CONCATENATE(D4,E4,F4)))</f>
        <v>Screw, Machine M4 x 12 Watchman 20/24</v>
      </c>
      <c r="K4">
        <f t="shared" ref="K4:K12" si="0">G4*0.01</f>
        <v>2</v>
      </c>
    </row>
    <row r="5" spans="2:11">
      <c r="B5" s="4">
        <v>3</v>
      </c>
      <c r="C5" s="2" t="s">
        <v>9</v>
      </c>
      <c r="D5" s="2" t="s">
        <v>10</v>
      </c>
      <c r="E5" s="2" t="s">
        <v>25</v>
      </c>
      <c r="F5" s="2" t="s">
        <v>11</v>
      </c>
      <c r="G5" s="3">
        <v>100</v>
      </c>
      <c r="H5" s="2" t="s">
        <v>5</v>
      </c>
      <c r="I5" s="5" t="str">
        <f>IF(ISNA(VLOOKUP(C5,'[1]Parts List Query'!$G$2:'[1]Parts List Query'!$J$17536,4,FALSE))=TRUE,(C5),(LEFT(VLOOKUP(C5,[1]!Table_Query_from_BetcoViews[[AlternateID]:[MainSKU]],4,FALSE),6)))</f>
        <v>E87883</v>
      </c>
      <c r="J5" s="5" t="str">
        <f>IFERROR(VLOOKUP(TRIM(C5),[1]!Table_Query_from_BetcoViews[[AlternateID]:[ItemDescr2]],5,FALSE),(CONCATENATE(D5,E5,F5)))</f>
        <v>60 AMP Fuse for WS20/24</v>
      </c>
      <c r="K5">
        <f t="shared" si="0"/>
        <v>1</v>
      </c>
    </row>
    <row r="6" spans="2:11">
      <c r="B6" s="4">
        <v>4</v>
      </c>
      <c r="C6" s="2" t="s">
        <v>12</v>
      </c>
      <c r="D6" s="2" t="s">
        <v>13</v>
      </c>
      <c r="E6" s="2" t="s">
        <v>25</v>
      </c>
      <c r="G6" s="3">
        <v>100</v>
      </c>
      <c r="H6" s="2" t="s">
        <v>5</v>
      </c>
      <c r="I6" s="5" t="str">
        <f>IF(ISNA(VLOOKUP(C6,'[1]Parts List Query'!$G$2:'[1]Parts List Query'!$J$17536,4,FALSE))=TRUE,(C6),(LEFT(VLOOKUP(C6,[1]!Table_Query_from_BetcoViews[[AlternateID]:[MainSKU]],4,FALSE),6)))</f>
        <v>E86373</v>
      </c>
      <c r="J6" s="5" t="str">
        <f>IFERROR(VLOOKUP(TRIM(C6),[1]!Table_Query_from_BetcoViews[[AlternateID]:[ItemDescr2]],5,FALSE),(CONCATENATE(D6,E6,F6)))</f>
        <v>master fuse carrier  WS20/24</v>
      </c>
      <c r="K6">
        <f t="shared" si="0"/>
        <v>1</v>
      </c>
    </row>
    <row r="7" spans="2:11">
      <c r="B7" s="4">
        <v>5</v>
      </c>
      <c r="C7" s="2" t="s">
        <v>14</v>
      </c>
      <c r="D7" s="2" t="s">
        <v>3</v>
      </c>
      <c r="E7" s="2" t="s">
        <v>25</v>
      </c>
      <c r="F7" s="2" t="s">
        <v>15</v>
      </c>
      <c r="G7" s="3">
        <v>100</v>
      </c>
      <c r="H7" s="2" t="s">
        <v>5</v>
      </c>
      <c r="I7" s="5" t="str">
        <f>IF(ISNA(VLOOKUP(C7,'[1]Parts List Query'!$G$2:'[1]Parts List Query'!$J$17536,4,FALSE))=TRUE,(C7),(LEFT(VLOOKUP(C7,[1]!Table_Query_from_BetcoViews[[AlternateID]:[MainSKU]],4,FALSE),6)))</f>
        <v>E86370</v>
      </c>
      <c r="J7" s="5" t="str">
        <f>IFERROR(VLOOKUP(TRIM(C7),[1]!Table_Query_from_BetcoViews[[AlternateID]:[ItemDescr2]],5,FALSE),(CONCATENATE(D7,E7,F7)))</f>
        <v>wiring harness WS24</v>
      </c>
      <c r="K7">
        <f t="shared" si="0"/>
        <v>1</v>
      </c>
    </row>
    <row r="8" spans="2:11">
      <c r="B8" s="4">
        <v>6</v>
      </c>
      <c r="C8" s="2" t="s">
        <v>16</v>
      </c>
      <c r="D8" s="2" t="s">
        <v>3</v>
      </c>
      <c r="E8" s="2" t="s">
        <v>25</v>
      </c>
      <c r="F8" s="2" t="s">
        <v>17</v>
      </c>
      <c r="G8" s="3">
        <v>100</v>
      </c>
      <c r="H8" s="2" t="s">
        <v>5</v>
      </c>
      <c r="I8" s="5" t="str">
        <f>IF(ISNA(VLOOKUP(C8,'[1]Parts List Query'!$G$2:'[1]Parts List Query'!$J$17536,4,FALSE))=TRUE,(C8),(LEFT(VLOOKUP(C8,[1]!Table_Query_from_BetcoViews[[AlternateID]:[MainSKU]],4,FALSE),6)))</f>
        <v>E87846</v>
      </c>
      <c r="J8" s="5" t="str">
        <f>IFERROR(VLOOKUP(TRIM(C8),[1]!Table_Query_from_BetcoViews[[AlternateID]:[ItemDescr2]],5,FALSE),(CONCATENATE(D8,E8,F8)))</f>
        <v>Battery Cable Harness w/50A Red Connector</v>
      </c>
      <c r="K8">
        <f t="shared" si="0"/>
        <v>1</v>
      </c>
    </row>
    <row r="9" spans="2:11">
      <c r="B9" s="4">
        <v>7</v>
      </c>
      <c r="C9" s="2" t="s">
        <v>18</v>
      </c>
      <c r="D9" s="2" t="s">
        <v>3</v>
      </c>
      <c r="E9" s="2" t="s">
        <v>25</v>
      </c>
      <c r="F9" s="2" t="s">
        <v>19</v>
      </c>
      <c r="G9" s="3">
        <v>100</v>
      </c>
      <c r="H9" s="2" t="s">
        <v>5</v>
      </c>
      <c r="I9" s="5" t="str">
        <f>IF(ISNA(VLOOKUP(C9,'[1]Parts List Query'!$G$2:'[1]Parts List Query'!$J$17536,4,FALSE))=TRUE,(C9),(LEFT(VLOOKUP(C9,[1]!Table_Query_from_BetcoViews[[AlternateID]:[MainSKU]],4,FALSE),6)))</f>
        <v>E86433</v>
      </c>
      <c r="J9" s="5" t="str">
        <f>IFERROR(VLOOKUP(TRIM(C9),[1]!Table_Query_from_BetcoViews[[AlternateID]:[ItemDescr2]],5,FALSE),(CONCATENATE(D9,E9,F9)))</f>
        <v>Cable, 6 AWG, Black, 17" L, 1R &amp; 1L Bat Term</v>
      </c>
      <c r="K9">
        <f t="shared" si="0"/>
        <v>1</v>
      </c>
    </row>
    <row r="10" spans="2:11">
      <c r="B10" s="4">
        <v>9</v>
      </c>
      <c r="C10" s="2" t="s">
        <v>20</v>
      </c>
      <c r="E10" s="2" t="s">
        <v>25</v>
      </c>
      <c r="F10" s="2" t="s">
        <v>21</v>
      </c>
      <c r="G10" s="3">
        <v>200</v>
      </c>
      <c r="I10" s="5" t="str">
        <f>IF(ISNA(VLOOKUP(C10,'[1]Parts List Query'!$G$2:'[1]Parts List Query'!$J$17536,4,FALSE))=TRUE,(C10),(LEFT(VLOOKUP(C10,[1]!Table_Query_from_BetcoViews[[AlternateID]:[MainSKU]],4,FALSE),6)))</f>
        <v>BAAC00070</v>
      </c>
      <c r="J10" s="5" t="str">
        <f>IFERROR(VLOOKUP(TRIM(C10),[1]!Table_Query_from_BetcoViews[[AlternateID]:[ItemDescr2]],5,FALSE),(CONCATENATE(D10,E10,F10)))</f>
        <v xml:space="preserve"> BATTERY            TUBOL.12V 118</v>
      </c>
      <c r="K10">
        <f t="shared" si="0"/>
        <v>2</v>
      </c>
    </row>
    <row r="11" spans="2:11">
      <c r="B11" s="4">
        <v>10</v>
      </c>
      <c r="C11" s="2" t="s">
        <v>22</v>
      </c>
      <c r="D11" s="2" t="s">
        <v>7</v>
      </c>
      <c r="E11" s="2" t="s">
        <v>25</v>
      </c>
      <c r="G11" s="3">
        <v>200</v>
      </c>
      <c r="H11" s="2" t="s">
        <v>5</v>
      </c>
      <c r="I11" s="5" t="str">
        <f>IF(ISNA(VLOOKUP(C11,'[1]Parts List Query'!$G$2:'[1]Parts List Query'!$J$17536,4,FALSE))=TRUE,(C11),(LEFT(VLOOKUP(C11,[1]!Table_Query_from_BetcoViews[[AlternateID]:[MainSKU]],4,FALSE),6)))</f>
        <v>E86597</v>
      </c>
      <c r="J11" s="5" t="str">
        <f>IFERROR(VLOOKUP(TRIM(C11),[1]!Table_Query_from_BetcoViews[[AlternateID]:[ItemDescr2]],5,FALSE),(CONCATENATE(D11,E11,F11)))</f>
        <v>screw</v>
      </c>
      <c r="K11">
        <f t="shared" si="0"/>
        <v>2</v>
      </c>
    </row>
    <row r="12" spans="2:11">
      <c r="B12" s="4">
        <v>13</v>
      </c>
      <c r="C12" s="2" t="s">
        <v>23</v>
      </c>
      <c r="D12" s="2" t="s">
        <v>24</v>
      </c>
      <c r="E12" s="2" t="s">
        <v>25</v>
      </c>
      <c r="G12" s="3">
        <v>100</v>
      </c>
      <c r="H12" s="2" t="s">
        <v>5</v>
      </c>
      <c r="I12" s="5" t="str">
        <f>IF(ISNA(VLOOKUP(C12,'[1]Parts List Query'!$G$2:'[1]Parts List Query'!$J$17536,4,FALSE))=TRUE,(C12),(LEFT(VLOOKUP(C12,[1]!Table_Query_from_BetcoViews[[AlternateID]:[MainSKU]],4,FALSE),6)))</f>
        <v>PMVR00881</v>
      </c>
      <c r="J12" s="5" t="str">
        <f>IFERROR(VLOOKUP(TRIM(C12),[1]!Table_Query_from_BetcoViews[[AlternateID]:[ItemDescr2]],5,FALSE),(CONCATENATE(D12,E12,F12)))</f>
        <v xml:space="preserve">PLATE </v>
      </c>
      <c r="K12">
        <f t="shared" si="0"/>
        <v>1</v>
      </c>
    </row>
    <row r="14" spans="2:11">
      <c r="B14" s="2"/>
      <c r="C14" s="2"/>
      <c r="D14" s="2"/>
      <c r="E14" s="2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2:F12"/>
  <sheetViews>
    <sheetView tabSelected="1" workbookViewId="0">
      <selection activeCell="A2" sqref="A2:F12"/>
    </sheetView>
  </sheetViews>
  <sheetFormatPr defaultRowHeight="12.75"/>
  <cols>
    <col min="1" max="1" width="2.85546875" customWidth="1"/>
    <col min="2" max="2" width="5.28515625" style="6" customWidth="1"/>
    <col min="3" max="3" width="17.42578125" style="6" customWidth="1"/>
    <col min="4" max="4" width="46.28515625" customWidth="1"/>
    <col min="5" max="5" width="5" style="6" customWidth="1"/>
    <col min="6" max="6" width="9.7109375" style="6" customWidth="1"/>
  </cols>
  <sheetData>
    <row r="2" spans="2:6" ht="15">
      <c r="B2" s="7" t="s">
        <v>41</v>
      </c>
      <c r="C2" s="7" t="s">
        <v>42</v>
      </c>
      <c r="D2" s="8" t="s">
        <v>43</v>
      </c>
      <c r="E2" s="7" t="s">
        <v>44</v>
      </c>
      <c r="F2" s="7" t="s">
        <v>45</v>
      </c>
    </row>
    <row r="3" spans="2:6" ht="15">
      <c r="B3" s="9">
        <v>1</v>
      </c>
      <c r="C3" s="11" t="s">
        <v>2</v>
      </c>
      <c r="D3" s="10" t="s">
        <v>26</v>
      </c>
      <c r="E3" s="9">
        <v>1</v>
      </c>
      <c r="F3" s="9" t="s">
        <v>5</v>
      </c>
    </row>
    <row r="4" spans="2:6" ht="15">
      <c r="B4" s="9">
        <v>2</v>
      </c>
      <c r="C4" s="9" t="s">
        <v>27</v>
      </c>
      <c r="D4" s="10" t="s">
        <v>28</v>
      </c>
      <c r="E4" s="9">
        <v>2</v>
      </c>
      <c r="F4" s="9" t="s">
        <v>5</v>
      </c>
    </row>
    <row r="5" spans="2:6" ht="15">
      <c r="B5" s="9">
        <v>3</v>
      </c>
      <c r="C5" s="9" t="s">
        <v>29</v>
      </c>
      <c r="D5" s="10" t="s">
        <v>30</v>
      </c>
      <c r="E5" s="9">
        <v>1</v>
      </c>
      <c r="F5" s="9" t="s">
        <v>5</v>
      </c>
    </row>
    <row r="6" spans="2:6" ht="15">
      <c r="B6" s="9">
        <v>4</v>
      </c>
      <c r="C6" s="9" t="s">
        <v>31</v>
      </c>
      <c r="D6" s="10" t="s">
        <v>32</v>
      </c>
      <c r="E6" s="9">
        <v>1</v>
      </c>
      <c r="F6" s="9" t="s">
        <v>5</v>
      </c>
    </row>
    <row r="7" spans="2:6" ht="15">
      <c r="B7" s="9">
        <v>5</v>
      </c>
      <c r="C7" s="9" t="s">
        <v>33</v>
      </c>
      <c r="D7" s="10" t="s">
        <v>34</v>
      </c>
      <c r="E7" s="9">
        <v>1</v>
      </c>
      <c r="F7" s="9" t="s">
        <v>5</v>
      </c>
    </row>
    <row r="8" spans="2:6" ht="15">
      <c r="B8" s="9">
        <v>6</v>
      </c>
      <c r="C8" s="9" t="s">
        <v>35</v>
      </c>
      <c r="D8" s="10" t="s">
        <v>36</v>
      </c>
      <c r="E8" s="9">
        <v>1</v>
      </c>
      <c r="F8" s="9" t="s">
        <v>5</v>
      </c>
    </row>
    <row r="9" spans="2:6" ht="15">
      <c r="B9" s="9">
        <v>7</v>
      </c>
      <c r="C9" s="9" t="s">
        <v>37</v>
      </c>
      <c r="D9" s="10" t="s">
        <v>38</v>
      </c>
      <c r="E9" s="9">
        <v>1</v>
      </c>
      <c r="F9" s="9" t="s">
        <v>5</v>
      </c>
    </row>
    <row r="10" spans="2:6" ht="15">
      <c r="B10" s="9">
        <v>9</v>
      </c>
      <c r="C10" s="9" t="s">
        <v>47</v>
      </c>
      <c r="D10" s="10" t="s">
        <v>46</v>
      </c>
      <c r="E10" s="9">
        <v>2</v>
      </c>
      <c r="F10" s="9"/>
    </row>
    <row r="11" spans="2:6" ht="15">
      <c r="B11" s="9">
        <v>10</v>
      </c>
      <c r="C11" s="9" t="s">
        <v>39</v>
      </c>
      <c r="D11" s="10" t="s">
        <v>7</v>
      </c>
      <c r="E11" s="9">
        <v>2</v>
      </c>
      <c r="F11" s="9" t="s">
        <v>5</v>
      </c>
    </row>
    <row r="12" spans="2:6" ht="15">
      <c r="B12" s="9">
        <v>13</v>
      </c>
      <c r="C12" s="11" t="s">
        <v>23</v>
      </c>
      <c r="D12" s="10" t="s">
        <v>40</v>
      </c>
      <c r="E12" s="9">
        <v>1</v>
      </c>
      <c r="F12" s="9" t="s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8E58C38-AF2F-4E4F-BE1C-12F81ED271C9}"/>
</file>

<file path=customXml/itemProps2.xml><?xml version="1.0" encoding="utf-8"?>
<ds:datastoreItem xmlns:ds="http://schemas.openxmlformats.org/officeDocument/2006/customXml" ds:itemID="{7FF3D70C-8F45-4E2D-B78A-0E6970DA56C6}"/>
</file>

<file path=customXml/itemProps3.xml><?xml version="1.0" encoding="utf-8"?>
<ds:datastoreItem xmlns:ds="http://schemas.openxmlformats.org/officeDocument/2006/customXml" ds:itemID="{F52366E8-C560-4545-8F30-CD822515598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LPTB00291IPC013 Betco WM20 v2 7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2010-08-16T18:13:30Z</dcterms:created>
  <dcterms:modified xsi:type="dcterms:W3CDTF">2010-08-18T17:46:24Z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